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5210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M18" i="1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D9"/>
  <c r="M8"/>
  <c r="L8"/>
  <c r="I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<sst xmlns="http://schemas.openxmlformats.org/spreadsheetml/2006/main" count="14" uniqueCount="11">
  <si>
    <t>Отчет № 7. 08.09.2024 12:15:57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</si>
  <si>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</si>
  <si>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Осташковской городской Думы второго созыва по одномандатному избирательному округу №5</t>
  </si>
  <si>
    <t>Округ №5 (№ 5)</t>
  </si>
  <si>
    <t>По состоянию на 07.09.2024</t>
  </si>
  <si>
    <t>В руб.</t>
  </si>
  <si>
    <t>1</t>
  </si>
  <si>
    <t>1.</t>
  </si>
  <si>
    <t/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</si>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</sst>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/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>
      <c r="M5" s="5" t="s">
        <v>4</v>
      </c>
    </row>
    <row r="6" spans="1:14">
      <c r="M6" s="5" t="s">
        <v>5</v>
      </c>
    </row>
    <row r="7" spans="1:14" ht="24" customHeight="1">
      <c r="A7" s="6" t="str">
        <f t="shared" ref="A7:A10" si="0">"№
п/п"</f>
        <v>№
п/п</v>
      </c>
      <c r="B7" s="6" t="str">
        <f t="shared" ref="B7:B10" si="1">"Фамилия, имя, отчество кандидата"</f>
        <v>Фамилия, имя, отчество кандидата</v>
      </c>
      <c r="C7" s="9" t="str">
        <f t="shared" ref="C7:G7" si="2">"Поступило средств"</f>
        <v>Поступило средств</v>
      </c>
      <c r="D7" s="10"/>
      <c r="E7" s="10"/>
      <c r="F7" s="10"/>
      <c r="G7" s="11"/>
      <c r="H7" s="9" t="str">
        <f t="shared" ref="H7:K7" si="3">"Израсходовано средств"</f>
        <v>Израсходовано средств</v>
      </c>
      <c r="I7" s="10"/>
      <c r="J7" s="10"/>
      <c r="K7" s="11"/>
      <c r="L7" s="9" t="str">
        <f t="shared" ref="L7:M7" si="4">"Возвращено средств"</f>
        <v>Возвращено средств</v>
      </c>
      <c r="M7" s="11"/>
    </row>
    <row r="8" spans="1:14" ht="48.95" customHeight="1">
      <c r="A8" s="7"/>
      <c r="B8" s="7"/>
      <c r="C8" s="6" t="str">
        <f t="shared" ref="C8:C10" si="5">"всего"</f>
        <v>всего</v>
      </c>
      <c r="D8" s="9" t="str">
        <f t="shared" ref="D8:G8" si="6">"из них"</f>
        <v>из них</v>
      </c>
      <c r="E8" s="10"/>
      <c r="F8" s="10"/>
      <c r="G8" s="11"/>
      <c r="H8" s="6" t="str">
        <f t="shared" ref="H8:H10" si="7">"всего"</f>
        <v>всего</v>
      </c>
      <c r="I8" s="9" t="str">
        <f t="shared" ref="I8:K8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10"/>
      <c r="K8" s="11"/>
      <c r="L8" s="6" t="str">
        <f t="shared" ref="L8:L10" si="9">"сумма, руб."</f>
        <v>сумма, руб.</v>
      </c>
      <c r="M8" s="6" t="str">
        <f t="shared" ref="M8:M10" si="10">"основание возврата"</f>
        <v>основание возврата</v>
      </c>
      <c r="N8" s="4"/>
    </row>
    <row r="9" spans="1:14" ht="69.95" customHeight="1">
      <c r="A9" s="7"/>
      <c r="B9" s="7"/>
      <c r="C9" s="7"/>
      <c r="D9" s="9" t="str">
        <f t="shared" ref="D9:E9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11"/>
      <c r="F9" s="9" t="str">
        <f t="shared" ref="F9:G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11"/>
      <c r="H9" s="7"/>
      <c r="I9" s="6" t="str">
        <f t="shared" ref="I9:I10" si="13">"дата операции"</f>
        <v>дата операции</v>
      </c>
      <c r="J9" s="6" t="str">
        <f t="shared" ref="J9:J10" si="14">"сумма, руб."</f>
        <v>сумма, руб.</v>
      </c>
      <c r="K9" s="6" t="str">
        <f t="shared" ref="K9:K10" si="15">"назначение платежа"</f>
        <v>назначение платежа</v>
      </c>
      <c r="L9" s="7"/>
      <c r="M9" s="7"/>
      <c r="N9" s="4"/>
    </row>
    <row r="10" spans="1:14" ht="60" customHeight="1">
      <c r="A10" s="8"/>
      <c r="B10" s="8"/>
      <c r="C10" s="8"/>
      <c r="D10" s="12" t="str">
        <f>"сумма, руб."</f>
        <v>сумма, руб.</v>
      </c>
      <c r="E10" s="12" t="str">
        <f>"наименование юридического лица"</f>
        <v>наименование юридического лица</v>
      </c>
      <c r="F10" s="12" t="str">
        <f>"сумма, руб."</f>
        <v>сумма, руб.</v>
      </c>
      <c r="G10" s="12" t="str">
        <f>"кол-во граждан"</f>
        <v>кол-во граждан</v>
      </c>
      <c r="H10" s="8"/>
      <c r="I10" s="8"/>
      <c r="J10" s="8"/>
      <c r="K10" s="8"/>
      <c r="L10" s="8"/>
      <c r="M10" s="8"/>
      <c r="N10" s="4"/>
    </row>
    <row r="11" spans="1:14">
      <c r="A11" s="14" t="s">
        <v>6</v>
      </c>
      <c r="B11" s="12" t="str">
        <f>"2"</f>
        <v>2</v>
      </c>
      <c r="C11" s="12" t="str">
        <f>"3"</f>
        <v>3</v>
      </c>
      <c r="D11" s="12" t="str">
        <f>"4"</f>
        <v>4</v>
      </c>
      <c r="E11" s="12" t="str">
        <f>"5"</f>
        <v>5</v>
      </c>
      <c r="F11" s="12" t="str">
        <f>"6"</f>
        <v>6</v>
      </c>
      <c r="G11" s="12" t="str">
        <f>"7"</f>
        <v>7</v>
      </c>
      <c r="H11" s="12" t="str">
        <f>"8"</f>
        <v>8</v>
      </c>
      <c r="I11" s="12" t="str">
        <f>"9"</f>
        <v>9</v>
      </c>
      <c r="J11" s="12" t="str">
        <f>"10"</f>
        <v>10</v>
      </c>
      <c r="K11" s="12" t="str">
        <f>"11"</f>
        <v>11</v>
      </c>
      <c r="L11" s="12" t="str">
        <f>"12"</f>
        <v>12</v>
      </c>
      <c r="M11" s="12" t="str">
        <f>"13"</f>
        <v>13</v>
      </c>
      <c r="N11" s="4"/>
    </row>
    <row r="12" spans="1:14" ht="75" customHeight="1">
      <c r="A12" s="15" t="s">
        <v>7</v>
      </c>
      <c r="B12" s="16" t="str">
        <f>"Александрова Валентина Степановна"</f>
        <v>Александрова Валентина Степановна</v>
      </c>
      <c r="C12" s="17">
        <v>5220</v>
      </c>
      <c r="D12" s="17"/>
      <c r="E12" s="16" t="str">
        <f>""</f>
        <v/>
      </c>
      <c r="F12" s="17"/>
      <c r="G12" s="18"/>
      <c r="H12" s="17">
        <v>5205</v>
      </c>
      <c r="I12" s="19"/>
      <c r="J12" s="17"/>
      <c r="K12" s="16" t="str">
        <f>""</f>
        <v/>
      </c>
      <c r="L12" s="17">
        <v>15</v>
      </c>
      <c r="M12" s="16" t="str">
        <f>"Возврат собственных средств, поступивших в установленном порядке, кандидату"</f>
        <v>Возврат собственных средств, поступивших в установленном порядке, кандидату</v>
      </c>
      <c r="N12" s="13"/>
    </row>
    <row r="13" spans="1:14" ht="30" customHeight="1">
      <c r="A13" s="14" t="s">
        <v>8</v>
      </c>
      <c r="B13" s="20" t="str">
        <f>"Итого по кандидату"</f>
        <v>Итого по кандидату</v>
      </c>
      <c r="C13" s="21">
        <v>5220</v>
      </c>
      <c r="D13" s="21">
        <v>0</v>
      </c>
      <c r="E13" s="20" t="str">
        <f>""</f>
        <v/>
      </c>
      <c r="F13" s="21">
        <v>0</v>
      </c>
      <c r="G13" s="22"/>
      <c r="H13" s="21">
        <v>5205</v>
      </c>
      <c r="I13" s="23"/>
      <c r="J13" s="21">
        <v>0</v>
      </c>
      <c r="K13" s="20" t="str">
        <f>""</f>
        <v/>
      </c>
      <c r="L13" s="21">
        <v>15</v>
      </c>
      <c r="M13" s="20" t="str">
        <f>""</f>
        <v/>
      </c>
      <c r="N13" s="13"/>
    </row>
    <row r="14" spans="1:14" ht="120" customHeight="1">
      <c r="A14" s="15" t="s">
        <v>9</v>
      </c>
      <c r="B14" s="16" t="str">
        <f>"Алексеев Юрий Викторович"</f>
        <v>Алексеев Юрий Викторович</v>
      </c>
      <c r="C14" s="17">
        <v>37160</v>
      </c>
      <c r="D14" s="17"/>
      <c r="E14" s="16" t="str">
        <f>""</f>
        <v/>
      </c>
      <c r="F14" s="17"/>
      <c r="G14" s="18"/>
      <c r="H14" s="17">
        <v>21160</v>
      </c>
      <c r="I14" s="19"/>
      <c r="J14" s="17"/>
      <c r="K14" s="16" t="str">
        <f>""</f>
        <v/>
      </c>
      <c r="L14" s="17">
        <v>16000</v>
      </c>
      <c r="M14" s="16" t="str">
        <f>"Возврат средств, поступивших в установленном порядке, избирательному объединению, выдвинувшему кандидата"</f>
        <v>Возврат средств, поступивших в установленном порядке, избирательному объединению, выдвинувшему кандидата</v>
      </c>
      <c r="N14" s="13"/>
    </row>
    <row r="15" spans="1:14" ht="30" customHeight="1">
      <c r="A15" s="14" t="s">
        <v>8</v>
      </c>
      <c r="B15" s="20" t="str">
        <f>"Итого по кандидату"</f>
        <v>Итого по кандидату</v>
      </c>
      <c r="C15" s="21">
        <v>37160</v>
      </c>
      <c r="D15" s="21">
        <v>0</v>
      </c>
      <c r="E15" s="20" t="str">
        <f>""</f>
        <v/>
      </c>
      <c r="F15" s="21">
        <v>0</v>
      </c>
      <c r="G15" s="22"/>
      <c r="H15" s="21">
        <v>21160</v>
      </c>
      <c r="I15" s="23"/>
      <c r="J15" s="21">
        <v>0</v>
      </c>
      <c r="K15" s="20" t="str">
        <f>""</f>
        <v/>
      </c>
      <c r="L15" s="21">
        <v>16000</v>
      </c>
      <c r="M15" s="20" t="str">
        <f>""</f>
        <v/>
      </c>
      <c r="N15" s="13"/>
    </row>
    <row r="16" spans="1:14" ht="75" customHeight="1">
      <c r="A16" s="15" t="s">
        <v>10</v>
      </c>
      <c r="B16" s="16" t="str">
        <f>"Дмитриева Ольга Юрьевна"</f>
        <v>Дмитриева Ольга Юрьевна</v>
      </c>
      <c r="C16" s="17">
        <v>500</v>
      </c>
      <c r="D16" s="17"/>
      <c r="E16" s="16" t="str">
        <f>""</f>
        <v/>
      </c>
      <c r="F16" s="17"/>
      <c r="G16" s="18"/>
      <c r="H16" s="17">
        <v>400</v>
      </c>
      <c r="I16" s="19"/>
      <c r="J16" s="17"/>
      <c r="K16" s="16" t="str">
        <f>""</f>
        <v/>
      </c>
      <c r="L16" s="17">
        <v>100</v>
      </c>
      <c r="M16" s="16" t="str">
        <f>"Возврат собственных средств, поступивших в установленном порядке, кандидату"</f>
        <v>Возврат собственных средств, поступивших в установленном порядке, кандидату</v>
      </c>
      <c r="N16" s="13"/>
    </row>
    <row r="17" spans="1:14" ht="30" customHeight="1">
      <c r="A17" s="14" t="s">
        <v>8</v>
      </c>
      <c r="B17" s="20" t="str">
        <f>"Итого по кандидату"</f>
        <v>Итого по кандидату</v>
      </c>
      <c r="C17" s="21">
        <v>500</v>
      </c>
      <c r="D17" s="21">
        <v>0</v>
      </c>
      <c r="E17" s="20" t="str">
        <f>""</f>
        <v/>
      </c>
      <c r="F17" s="21">
        <v>0</v>
      </c>
      <c r="G17" s="22"/>
      <c r="H17" s="21">
        <v>400</v>
      </c>
      <c r="I17" s="23"/>
      <c r="J17" s="21">
        <v>0</v>
      </c>
      <c r="K17" s="20" t="str">
        <f>""</f>
        <v/>
      </c>
      <c r="L17" s="21">
        <v>100</v>
      </c>
      <c r="M17" s="20" t="str">
        <f>""</f>
        <v/>
      </c>
      <c r="N17" s="13"/>
    </row>
    <row r="18" spans="1:14">
      <c r="A18" s="14" t="s">
        <v>8</v>
      </c>
      <c r="B18" s="20" t="str">
        <f>"Итого"</f>
        <v>Итого</v>
      </c>
      <c r="C18" s="21">
        <v>42880</v>
      </c>
      <c r="D18" s="21">
        <v>0</v>
      </c>
      <c r="E18" s="20" t="str">
        <f>""</f>
        <v/>
      </c>
      <c r="F18" s="21">
        <v>0</v>
      </c>
      <c r="G18" s="22">
        <v>0</v>
      </c>
      <c r="H18" s="21">
        <v>26765</v>
      </c>
      <c r="I18" s="23"/>
      <c r="J18" s="21">
        <v>0</v>
      </c>
      <c r="K18" s="20" t="str">
        <f>""</f>
        <v/>
      </c>
      <c r="L18" s="21">
        <v>16115</v>
      </c>
      <c r="M18" s="20" t="str">
        <f>""</f>
        <v/>
      </c>
      <c r="N18" s="13"/>
    </row>
    <row r="19" spans="1:14">
      <c r="N19" s="13"/>
    </row>
  </sheetData>
  <mergeCells count="19"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2024-09-08T09:16:19Z</dcterms:created>
  <dcterms:modified xsi:type="dcterms:W3CDTF">2024-09-08T09:16:58Z</dcterms:modified>
</cp:coreProperties>
</file>